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IAM VILLAFUERTE ARIAS\MVA\01 EGRESOS\ESTADOS FINANCIEROS 2025\12. DICIEMBRE 2025\"/>
    </mc:Choice>
  </mc:AlternateContent>
  <xr:revisionPtr revIDLastSave="0" documentId="13_ncr:1_{E9F92655-D2F1-4D97-B1B3-535CFC0A9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" sheetId="2" r:id="rId1"/>
  </sheets>
  <calcPr calcId="191029"/>
</workbook>
</file>

<file path=xl/calcChain.xml><?xml version="1.0" encoding="utf-8"?>
<calcChain xmlns="http://schemas.openxmlformats.org/spreadsheetml/2006/main">
  <c r="I81" i="2" l="1"/>
  <c r="H81" i="2"/>
  <c r="G81" i="2"/>
  <c r="E81" i="2"/>
  <c r="D81" i="2"/>
  <c r="C81" i="2"/>
  <c r="F26" i="2"/>
  <c r="J26" i="2" s="1"/>
  <c r="F20" i="2"/>
  <c r="J20" i="2"/>
  <c r="F17" i="2"/>
  <c r="F16" i="2"/>
  <c r="J16" i="2" s="1"/>
  <c r="F54" i="2"/>
  <c r="K54" i="2" s="1"/>
  <c r="J54" i="2" l="1"/>
  <c r="F8" i="2"/>
  <c r="F78" i="2"/>
  <c r="J78" i="2" s="1"/>
  <c r="K78" i="2" l="1"/>
  <c r="F41" i="2" l="1"/>
  <c r="J41" i="2" s="1"/>
  <c r="K41" i="2" l="1"/>
  <c r="F71" i="2"/>
  <c r="F77" i="2"/>
  <c r="F76" i="2"/>
  <c r="F73" i="2"/>
  <c r="K73" i="2" s="1"/>
  <c r="F44" i="2"/>
  <c r="F42" i="2"/>
  <c r="F27" i="2"/>
  <c r="F25" i="2"/>
  <c r="F24" i="2"/>
  <c r="F9" i="2"/>
  <c r="F10" i="2"/>
  <c r="F11" i="2"/>
  <c r="F12" i="2"/>
  <c r="F13" i="2"/>
  <c r="F14" i="2"/>
  <c r="F15" i="2"/>
  <c r="F18" i="2"/>
  <c r="F19" i="2"/>
  <c r="F21" i="2"/>
  <c r="F22" i="2"/>
  <c r="F23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3" i="2"/>
  <c r="F45" i="2"/>
  <c r="F46" i="2"/>
  <c r="F47" i="2"/>
  <c r="F48" i="2"/>
  <c r="F49" i="2"/>
  <c r="F50" i="2"/>
  <c r="F51" i="2"/>
  <c r="F52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2" i="2"/>
  <c r="F74" i="2"/>
  <c r="F75" i="2"/>
  <c r="F79" i="2"/>
  <c r="F80" i="2"/>
  <c r="F81" i="2" l="1"/>
  <c r="J24" i="2"/>
  <c r="K24" i="2"/>
  <c r="J61" i="2"/>
  <c r="K61" i="2"/>
  <c r="J51" i="2"/>
  <c r="K51" i="2"/>
  <c r="J64" i="2"/>
  <c r="K64" i="2"/>
  <c r="J35" i="2"/>
  <c r="K35" i="2"/>
  <c r="J63" i="2"/>
  <c r="K63" i="2"/>
  <c r="J79" i="2"/>
  <c r="K79" i="2"/>
  <c r="J47" i="2"/>
  <c r="J73" i="2"/>
  <c r="J46" i="2"/>
  <c r="K46" i="2"/>
  <c r="J76" i="2"/>
  <c r="K76" i="2"/>
  <c r="J13" i="2"/>
  <c r="K13" i="2"/>
  <c r="J52" i="2"/>
  <c r="K52" i="2"/>
  <c r="J36" i="2"/>
  <c r="J25" i="2"/>
  <c r="K25" i="2"/>
  <c r="J50" i="2"/>
  <c r="K50" i="2"/>
  <c r="J27" i="2"/>
  <c r="K27" i="2"/>
  <c r="J49" i="2"/>
  <c r="K49" i="2"/>
  <c r="J42" i="2"/>
  <c r="K42" i="2"/>
  <c r="J44" i="2"/>
  <c r="K44" i="2"/>
  <c r="J15" i="2"/>
  <c r="K15" i="2"/>
  <c r="J60" i="2"/>
  <c r="K60" i="2"/>
  <c r="J59" i="2"/>
  <c r="K59" i="2"/>
  <c r="J30" i="2"/>
  <c r="K30" i="2"/>
  <c r="J77" i="2"/>
  <c r="K77" i="2"/>
  <c r="J70" i="2"/>
  <c r="K70" i="2"/>
  <c r="J43" i="2"/>
  <c r="K43" i="2"/>
  <c r="J29" i="2"/>
  <c r="K29" i="2"/>
  <c r="J12" i="2"/>
  <c r="K12" i="2"/>
  <c r="J69" i="2"/>
  <c r="K69" i="2"/>
  <c r="J28" i="2"/>
  <c r="K28" i="2"/>
  <c r="J68" i="2"/>
  <c r="K68" i="2"/>
  <c r="J10" i="2"/>
  <c r="K10" i="2"/>
  <c r="J71" i="2"/>
  <c r="K71" i="2"/>
  <c r="J19" i="2"/>
  <c r="K19" i="2"/>
  <c r="J80" i="2"/>
  <c r="K80" i="2"/>
  <c r="J18" i="2"/>
  <c r="K18" i="2"/>
  <c r="J62" i="2"/>
  <c r="K62" i="2"/>
  <c r="J33" i="2"/>
  <c r="K33" i="2"/>
  <c r="J32" i="2"/>
  <c r="K32" i="2"/>
  <c r="J74" i="2"/>
  <c r="J31" i="2"/>
  <c r="K31" i="2"/>
  <c r="J57" i="2"/>
  <c r="J11" i="2"/>
  <c r="K11" i="2"/>
  <c r="J39" i="2"/>
  <c r="K39" i="2"/>
  <c r="J67" i="2"/>
  <c r="K67" i="2"/>
  <c r="J55" i="2"/>
  <c r="K55" i="2"/>
  <c r="J22" i="2"/>
  <c r="K22" i="2"/>
  <c r="J9" i="2"/>
  <c r="K9" i="2"/>
  <c r="J75" i="2"/>
  <c r="K75" i="2"/>
  <c r="J72" i="2"/>
  <c r="K72" i="2"/>
  <c r="J66" i="2"/>
  <c r="K66" i="2"/>
  <c r="J65" i="2"/>
  <c r="J58" i="2"/>
  <c r="J56" i="2"/>
  <c r="K56" i="2"/>
  <c r="J48" i="2"/>
  <c r="K48" i="2"/>
  <c r="J45" i="2"/>
  <c r="K45" i="2"/>
  <c r="J40" i="2"/>
  <c r="K40" i="2"/>
  <c r="J38" i="2"/>
  <c r="K38" i="2"/>
  <c r="J37" i="2"/>
  <c r="J34" i="2"/>
  <c r="K34" i="2"/>
  <c r="J23" i="2"/>
  <c r="K23" i="2"/>
  <c r="J21" i="2"/>
  <c r="K21" i="2"/>
  <c r="K20" i="2"/>
  <c r="J17" i="2"/>
  <c r="K17" i="2"/>
  <c r="J14" i="2"/>
  <c r="K14" i="2"/>
  <c r="K8" i="2"/>
  <c r="K81" i="2" l="1"/>
  <c r="J8" i="2"/>
  <c r="J81" i="2" s="1"/>
</calcChain>
</file>

<file path=xl/sharedStrings.xml><?xml version="1.0" encoding="utf-8"?>
<sst xmlns="http://schemas.openxmlformats.org/spreadsheetml/2006/main" count="99" uniqueCount="88">
  <si>
    <r>
      <rPr>
        <b/>
        <sz val="10"/>
        <rFont val="Arial"/>
        <family val="2"/>
      </rPr>
      <t>COORDINACIÓN DIRECCIÓN Y PROMOCIÓN DE
Gastos de Administración y Operación</t>
    </r>
  </si>
  <si>
    <t>Acción/partida</t>
  </si>
  <si>
    <t>Original</t>
  </si>
  <si>
    <t>Ampliaciones</t>
  </si>
  <si>
    <t>Reducciones</t>
  </si>
  <si>
    <t>Modificado</t>
  </si>
  <si>
    <t>Pagado</t>
  </si>
  <si>
    <t>Devengado</t>
  </si>
  <si>
    <t>Comprometido</t>
  </si>
  <si>
    <t>Subejercicio</t>
  </si>
  <si>
    <t>Vestuario y uniformes</t>
  </si>
  <si>
    <t>Herramientas menores</t>
  </si>
  <si>
    <t>Refacciones y accesorios menores de equipo de cómputo</t>
  </si>
  <si>
    <t>Refacciones y accesorios menores de equipo de transporte</t>
  </si>
  <si>
    <t>GOBIERNO DEL ESTADO DE MICHOACÁN</t>
  </si>
  <si>
    <t>FOMENTO TURÍSTICO DE MICHOACÁN</t>
  </si>
  <si>
    <t>Otros productos adquiridos como materia prima</t>
  </si>
  <si>
    <t>Cal, yeso y productos de yeso</t>
  </si>
  <si>
    <t>Material eléctrico y electrónico</t>
  </si>
  <si>
    <t xml:space="preserve">Artículos metálicos para la construcción </t>
  </si>
  <si>
    <t>Materiales Complementarios</t>
  </si>
  <si>
    <t>Prendas de protección personal</t>
  </si>
  <si>
    <t>Articulos deportivos</t>
  </si>
  <si>
    <t>PROGRAMA OPERATIVO ANUAL 2025</t>
  </si>
  <si>
    <t>Materiales, útiles y equipos menores de tecnologías de la información y comunicaciones</t>
  </si>
  <si>
    <t>Productos alimenticios para personas derivado de la prestación de servicios públicos en unidades de salud,educativas, de readaptación social y otras</t>
  </si>
  <si>
    <t>Materiales, útiles y equipos menores de oficina</t>
  </si>
  <si>
    <t>Materiales y útiles de impresión y reproducción</t>
  </si>
  <si>
    <t>Material de limpieza</t>
  </si>
  <si>
    <t>Utensilios para el servicio de alimentación</t>
  </si>
  <si>
    <t>Cemento y productos de concreto</t>
  </si>
  <si>
    <t>Madera y productos de madera</t>
  </si>
  <si>
    <r>
      <rPr>
        <sz val="10"/>
        <rFont val="Arial MT"/>
      </rPr>
      <t>Productos alimenticios para el personal en la
sinstalaciones de las dependencias y entidades</t>
    </r>
  </si>
  <si>
    <r>
      <rPr>
        <sz val="10"/>
        <rFont val="Arial MT"/>
      </rPr>
      <t>Combustibles, lubricantes y aditivos para vehículos terrestres, aéreos, marítimos , lacustres y fluviales destinados a servicios
administrativos</t>
    </r>
  </si>
  <si>
    <r>
      <rPr>
        <sz val="10"/>
        <rFont val="Arial MT"/>
      </rPr>
      <t>Servicio de energía eléctrica en edificaciones
oficiales</t>
    </r>
  </si>
  <si>
    <r>
      <rPr>
        <sz val="10"/>
        <rFont val="Arial MT"/>
      </rPr>
      <t>Gas</t>
    </r>
  </si>
  <si>
    <r>
      <rPr>
        <sz val="10"/>
        <rFont val="Arial MT"/>
      </rPr>
      <t>Agua</t>
    </r>
  </si>
  <si>
    <r>
      <rPr>
        <sz val="10"/>
        <rFont val="Arial MT"/>
      </rPr>
      <t>Telefonía tradicional</t>
    </r>
  </si>
  <si>
    <r>
      <rPr>
        <sz val="10"/>
        <rFont val="Arial MT"/>
      </rPr>
      <t>Arrendamiento de edificios</t>
    </r>
  </si>
  <si>
    <r>
      <rPr>
        <sz val="10"/>
        <rFont val="Arial MT"/>
      </rPr>
      <t>Servicios legales, de contabilidad, auditoría y
relacionados</t>
    </r>
  </si>
  <si>
    <r>
      <rPr>
        <sz val="10"/>
        <rFont val="Arial MT"/>
      </rPr>
      <t>Impresión y elaboración de material informativo derivado de la operación y administración de los
entes públicos</t>
    </r>
  </si>
  <si>
    <r>
      <rPr>
        <sz val="10"/>
        <rFont val="Arial MT"/>
      </rPr>
      <t>Servicios financieros y bancarios</t>
    </r>
  </si>
  <si>
    <r>
      <rPr>
        <sz val="10"/>
        <rFont val="Arial MT"/>
      </rPr>
      <t>Seguros de responsabilidad patrimonial</t>
    </r>
  </si>
  <si>
    <r>
      <rPr>
        <sz val="10"/>
        <rFont val="Arial MT"/>
      </rPr>
      <t>Mantenimiento y conservación de inmuebles
para la prestación de servicios públicos</t>
    </r>
  </si>
  <si>
    <r>
      <rPr>
        <sz val="10"/>
        <rFont val="Arial MT"/>
      </rPr>
      <t>Reparación, mantenimiento y conservación de
equipo de transporte</t>
    </r>
  </si>
  <si>
    <r>
      <rPr>
        <sz val="10"/>
        <rFont val="Arial MT"/>
      </rPr>
      <t>Servicios de jardinería y fumigación</t>
    </r>
  </si>
  <si>
    <r>
      <rPr>
        <sz val="10"/>
        <rFont val="Arial MT"/>
      </rPr>
      <t>Servicio de creación y difusión de contenido
exclusivamente a través de internet</t>
    </r>
  </si>
  <si>
    <r>
      <rPr>
        <sz val="10"/>
        <rFont val="Arial MT"/>
      </rPr>
      <t>Pasajes terrestres</t>
    </r>
  </si>
  <si>
    <r>
      <rPr>
        <sz val="10"/>
        <rFont val="Arial MT"/>
      </rPr>
      <t>Viáticos nacionales</t>
    </r>
  </si>
  <si>
    <r>
      <rPr>
        <sz val="10"/>
        <rFont val="Arial MT"/>
      </rPr>
      <t>Derecho de explotación, uso o aprovechamiento
de aguas nacionales</t>
    </r>
  </si>
  <si>
    <r>
      <rPr>
        <sz val="10"/>
        <rFont val="Arial MT"/>
      </rPr>
      <t>Impuesto sobre nóminas y otros que se deriven
de una relación laboral</t>
    </r>
  </si>
  <si>
    <t>Otros materiales y artículos de construcción y reparación</t>
  </si>
  <si>
    <t>Refacciones y accesorios menores de edificios</t>
  </si>
  <si>
    <t>Refacciones y accesorios menores de maquinaria y otros equipos</t>
  </si>
  <si>
    <t>Servicios de capacitación</t>
  </si>
  <si>
    <t>Estudios e investigaciones</t>
  </si>
  <si>
    <t>Servicios de apoyo administrativo, fotocopiado e impresión</t>
  </si>
  <si>
    <t>Servicios de vigilancia</t>
  </si>
  <si>
    <t>Mantenimiento y conservación de inmuebles para la prestación de servicios administrativos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</si>
  <si>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</si>
  <si>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</si>
  <si>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Servicios de limpieza y manejo de desechos</t>
  </si>
  <si>
    <t>Impuestos y derechos</t>
  </si>
  <si>
    <t>Otros impuestos</t>
  </si>
  <si>
    <t>Otros derechos</t>
  </si>
  <si>
    <t>Penas, multas, accesorios y actualizaciones</t>
  </si>
  <si>
    <t>Mobiliario</t>
  </si>
  <si>
    <t>Equipos de administración</t>
  </si>
  <si>
    <t>Equipo de comunicación y telecomunicación</t>
  </si>
  <si>
    <t>Equipos de generación eléctrica, aparatos y accesorios eléctricos</t>
  </si>
  <si>
    <t xml:space="preserve">  Medicinas y productos farmacéuticos</t>
  </si>
  <si>
    <t xml:space="preserve">  Materiales, accesorios y suministros médicos</t>
  </si>
  <si>
    <t xml:space="preserve">  Combustibles, lubricantes y aditivos</t>
  </si>
  <si>
    <t xml:space="preserve">  Servicio postal</t>
  </si>
  <si>
    <t xml:space="preserve">  Arrendamiento de mobiliario y equipo de administración, educacional y recreativo</t>
  </si>
  <si>
    <t xml:space="preserve">  Otros servicios generales</t>
  </si>
  <si>
    <t xml:space="preserve">  Muebles, excepto de oficina y estantería</t>
  </si>
  <si>
    <t xml:space="preserve">  Equipos y aparatos audiovisuales</t>
  </si>
  <si>
    <t xml:space="preserve">  Cámaras fotográficas y de video</t>
  </si>
  <si>
    <t xml:space="preserve">  Servicios de conducción de señales analógicas y digitales</t>
  </si>
  <si>
    <t>% Cumplimiento</t>
  </si>
  <si>
    <t xml:space="preserve">  Otro mobiliario y equipo educacional y recreativo</t>
  </si>
  <si>
    <t>-</t>
  </si>
  <si>
    <t>TOTAL</t>
  </si>
  <si>
    <t>Fletes y maniobras</t>
  </si>
  <si>
    <t xml:space="preserve"> AL 31 DE DICIEMBRE 2025</t>
  </si>
  <si>
    <t>Productos minerales no metálicos</t>
  </si>
  <si>
    <t>Fibras sintética, hules, plásticos y derivados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</si>
</sst>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Arial MT"/>
      <family val="2"/>
    </font>
    <font>
      <sz val="10"/>
      <name val="Arial MT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9"/>
      <color theme="1"/>
      <name val="Arial"/>
      <family val="2"/>
    </font>
    <font>
      <sz val="10"/>
      <color rgb="FF000000"/>
      <name val="Arial MT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5" applyNumberFormat="0" applyAlignment="0" applyProtection="0"/>
    <xf numFmtId="0" fontId="20" fillId="8" borderId="6" applyNumberFormat="0" applyAlignment="0" applyProtection="0"/>
    <xf numFmtId="0" fontId="21" fillId="8" borderId="5" applyNumberFormat="0" applyAlignment="0" applyProtection="0"/>
    <xf numFmtId="0" fontId="22" fillId="0" borderId="7" applyNumberFormat="0" applyFill="0" applyAlignment="0" applyProtection="0"/>
    <xf numFmtId="0" fontId="23" fillId="9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43" fontId="2" fillId="0" borderId="0" xfId="1" applyFont="1" applyAlignment="1">
      <alignment horizontal="left" vertical="top"/>
    </xf>
    <xf numFmtId="43" fontId="0" fillId="0" borderId="0" xfId="1" applyFont="1" applyAlignment="1">
      <alignment horizontal="left" vertical="top"/>
    </xf>
    <xf numFmtId="0" fontId="10" fillId="0" borderId="0" xfId="0" applyFont="1"/>
    <xf numFmtId="43" fontId="11" fillId="0" borderId="1" xfId="1" applyFont="1" applyBorder="1" applyAlignment="1">
      <alignment horizontal="right" vertical="top" shrinkToFi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 indent="2"/>
    </xf>
    <xf numFmtId="0" fontId="7" fillId="2" borderId="1" xfId="0" applyFont="1" applyFill="1" applyBorder="1" applyAlignment="1">
      <alignment horizontal="left" vertical="top" wrapText="1" indent="1"/>
    </xf>
    <xf numFmtId="43" fontId="7" fillId="2" borderId="1" xfId="1" applyFont="1" applyFill="1" applyBorder="1" applyAlignment="1">
      <alignment horizontal="left" vertical="top" indent="1"/>
    </xf>
    <xf numFmtId="0" fontId="7" fillId="2" borderId="1" xfId="0" applyFont="1" applyFill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center" vertical="top" shrinkToFit="1"/>
    </xf>
    <xf numFmtId="43" fontId="11" fillId="0" borderId="1" xfId="1" applyFont="1" applyBorder="1" applyAlignment="1">
      <alignment horizontal="left" vertical="center" wrapText="1"/>
    </xf>
    <xf numFmtId="43" fontId="11" fillId="0" borderId="1" xfId="1" applyFont="1" applyBorder="1" applyAlignment="1">
      <alignment horizontal="left" wrapText="1"/>
    </xf>
    <xf numFmtId="43" fontId="11" fillId="0" borderId="1" xfId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shrinkToFit="1"/>
    </xf>
    <xf numFmtId="43" fontId="11" fillId="0" borderId="1" xfId="1" applyFont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4"/>
    </xf>
    <xf numFmtId="4" fontId="6" fillId="3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right" vertical="top"/>
    </xf>
    <xf numFmtId="9" fontId="11" fillId="0" borderId="1" xfId="2" applyFont="1" applyBorder="1" applyAlignment="1">
      <alignment horizontal="center" vertical="center" wrapText="1"/>
    </xf>
    <xf numFmtId="9" fontId="6" fillId="3" borderId="1" xfId="2" applyFont="1" applyFill="1" applyBorder="1" applyAlignment="1">
      <alignment horizontal="center" vertical="top" shrinkToFit="1"/>
    </xf>
    <xf numFmtId="0" fontId="11" fillId="0" borderId="1" xfId="2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43" xr:uid="{6D1DBE55-0FF6-459C-9C70-4EAF1C376E59}"/>
    <cellStyle name="Notas 2" xfId="44" xr:uid="{F004718C-A260-4840-BA59-5870DAC69B13}"/>
    <cellStyle name="Porcentaje" xfId="2" builtinId="5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9525</xdr:rowOff>
    </xdr:from>
    <xdr:to>
      <xdr:col>2</xdr:col>
      <xdr:colOff>406401</xdr:colOff>
      <xdr:row>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9CB28-49C1-4733-92D4-BD912A29A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6" y="9525"/>
          <a:ext cx="23622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3"/>
  <sheetViews>
    <sheetView tabSelected="1" topLeftCell="A52" zoomScale="120" zoomScaleNormal="120" workbookViewId="0">
      <selection activeCell="L77" sqref="L77"/>
    </sheetView>
  </sheetViews>
  <sheetFormatPr baseColWidth="10" defaultColWidth="9.33203125" defaultRowHeight="12.75"/>
  <cols>
    <col min="1" max="1" width="6.83203125" customWidth="1"/>
    <col min="2" max="2" width="31.83203125" customWidth="1"/>
    <col min="3" max="3" width="13.6640625" customWidth="1"/>
    <col min="4" max="4" width="18.83203125" customWidth="1"/>
    <col min="5" max="5" width="21.6640625" customWidth="1"/>
    <col min="6" max="6" width="17.1640625" customWidth="1"/>
    <col min="7" max="7" width="16.33203125" style="7" customWidth="1"/>
    <col min="8" max="8" width="17.83203125" customWidth="1"/>
    <col min="9" max="9" width="22.33203125" customWidth="1"/>
    <col min="10" max="10" width="20.5" customWidth="1"/>
    <col min="11" max="11" width="21.5" hidden="1" customWidth="1"/>
    <col min="13" max="13" width="13.83203125" customWidth="1"/>
  </cols>
  <sheetData>
    <row r="1" spans="1:14" ht="12.75" customHeight="1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</row>
    <row r="2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</row>
    <row r="3" spans="1:14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</row>
    <row r="4" spans="1:14">
      <c r="A4" s="33" t="s">
        <v>85</v>
      </c>
      <c r="B4" s="33"/>
      <c r="C4" s="33"/>
      <c r="D4" s="33"/>
      <c r="E4" s="33"/>
      <c r="F4" s="33"/>
      <c r="G4" s="33"/>
      <c r="H4" s="33"/>
      <c r="I4" s="33"/>
      <c r="J4" s="33"/>
      <c r="K4" s="8"/>
      <c r="L4" s="8"/>
      <c r="M4" s="8"/>
      <c r="N4" s="8"/>
    </row>
    <row r="5" spans="1:14" ht="16.7" customHeight="1">
      <c r="A5" s="29" t="s">
        <v>1</v>
      </c>
      <c r="B5" s="29"/>
      <c r="C5" s="12" t="s">
        <v>2</v>
      </c>
      <c r="D5" s="10" t="s">
        <v>3</v>
      </c>
      <c r="E5" s="11" t="s">
        <v>4</v>
      </c>
      <c r="F5" s="12" t="s">
        <v>5</v>
      </c>
      <c r="G5" s="13" t="s">
        <v>6</v>
      </c>
      <c r="H5" s="12" t="s">
        <v>7</v>
      </c>
      <c r="I5" s="12" t="s">
        <v>8</v>
      </c>
      <c r="J5" s="14" t="s">
        <v>9</v>
      </c>
      <c r="K5" s="24" t="s">
        <v>80</v>
      </c>
    </row>
    <row r="6" spans="1:14" ht="8.4499999999999993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4" ht="27" customHeight="1">
      <c r="A7" s="31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4" ht="25.5">
      <c r="A8" s="15">
        <v>2111</v>
      </c>
      <c r="B8" s="3" t="s">
        <v>26</v>
      </c>
      <c r="C8" s="9">
        <v>56375.32</v>
      </c>
      <c r="D8" s="16"/>
      <c r="E8" s="16">
        <v>20236.63</v>
      </c>
      <c r="F8" s="9">
        <f>C8+D8-E8</f>
        <v>36138.69</v>
      </c>
      <c r="G8" s="16">
        <v>36138.69</v>
      </c>
      <c r="H8" s="16">
        <v>36138.69</v>
      </c>
      <c r="I8" s="16">
        <v>36138.69</v>
      </c>
      <c r="J8" s="16">
        <f>+F8-G8</f>
        <v>0</v>
      </c>
      <c r="K8" s="25">
        <f>+I8/F8</f>
        <v>1</v>
      </c>
      <c r="M8" s="28"/>
    </row>
    <row r="9" spans="1:14" ht="25.5">
      <c r="A9" s="15">
        <v>2121</v>
      </c>
      <c r="B9" s="3" t="s">
        <v>27</v>
      </c>
      <c r="C9" s="9">
        <v>0</v>
      </c>
      <c r="D9" s="16">
        <v>5375.64</v>
      </c>
      <c r="E9" s="16"/>
      <c r="F9" s="9">
        <f t="shared" ref="F9:F80" si="0">C9+D9-E9</f>
        <v>5375.64</v>
      </c>
      <c r="G9" s="16">
        <v>5375.64</v>
      </c>
      <c r="H9" s="16">
        <v>5375.64</v>
      </c>
      <c r="I9" s="16">
        <v>5375.64</v>
      </c>
      <c r="J9" s="16">
        <f t="shared" ref="J9:J76" si="1">+F9-G9</f>
        <v>0</v>
      </c>
      <c r="K9" s="25">
        <f t="shared" ref="K9:K74" si="2">+I9/F9</f>
        <v>1</v>
      </c>
      <c r="M9" s="28"/>
    </row>
    <row r="10" spans="1:14" ht="38.25">
      <c r="A10" s="15">
        <v>2141</v>
      </c>
      <c r="B10" s="3" t="s">
        <v>24</v>
      </c>
      <c r="C10" s="9">
        <v>4687.6400000000003</v>
      </c>
      <c r="D10" s="16"/>
      <c r="E10" s="16">
        <v>3463.85</v>
      </c>
      <c r="F10" s="9">
        <f t="shared" si="0"/>
        <v>1223.7900000000004</v>
      </c>
      <c r="G10" s="16">
        <v>1223.79</v>
      </c>
      <c r="H10" s="16">
        <v>1223.79</v>
      </c>
      <c r="I10" s="16">
        <v>1223.79</v>
      </c>
      <c r="J10" s="16">
        <f t="shared" si="1"/>
        <v>0</v>
      </c>
      <c r="K10" s="25">
        <f t="shared" si="2"/>
        <v>0.99999999999999967</v>
      </c>
      <c r="M10" s="28"/>
    </row>
    <row r="11" spans="1:14">
      <c r="A11" s="15">
        <v>2161</v>
      </c>
      <c r="B11" s="3" t="s">
        <v>28</v>
      </c>
      <c r="C11" s="9">
        <v>140738.72</v>
      </c>
      <c r="D11" s="16">
        <v>20710.419999999998</v>
      </c>
      <c r="E11" s="16"/>
      <c r="F11" s="9">
        <f t="shared" si="0"/>
        <v>161449.14000000001</v>
      </c>
      <c r="G11" s="16">
        <v>161449.14000000001</v>
      </c>
      <c r="H11" s="16">
        <v>161449.14000000001</v>
      </c>
      <c r="I11" s="16">
        <v>161449.14000000001</v>
      </c>
      <c r="J11" s="16">
        <f t="shared" si="1"/>
        <v>0</v>
      </c>
      <c r="K11" s="25">
        <f t="shared" si="2"/>
        <v>1</v>
      </c>
      <c r="M11" s="28"/>
    </row>
    <row r="12" spans="1:14" ht="76.5">
      <c r="A12" s="15">
        <v>2212</v>
      </c>
      <c r="B12" s="3" t="s">
        <v>25</v>
      </c>
      <c r="C12" s="9">
        <v>0</v>
      </c>
      <c r="D12" s="16">
        <v>15211.16</v>
      </c>
      <c r="E12" s="16"/>
      <c r="F12" s="9">
        <f t="shared" si="0"/>
        <v>15211.16</v>
      </c>
      <c r="G12" s="16">
        <v>15211.16</v>
      </c>
      <c r="H12" s="16">
        <v>15211.16</v>
      </c>
      <c r="I12" s="16">
        <v>15211.16</v>
      </c>
      <c r="J12" s="16">
        <f t="shared" si="1"/>
        <v>0</v>
      </c>
      <c r="K12" s="25">
        <f t="shared" si="2"/>
        <v>1</v>
      </c>
      <c r="M12" s="28"/>
    </row>
    <row r="13" spans="1:14" ht="51">
      <c r="A13" s="15">
        <v>2214</v>
      </c>
      <c r="B13" s="4" t="s">
        <v>32</v>
      </c>
      <c r="C13" s="9">
        <v>28073.59</v>
      </c>
      <c r="D13" s="16">
        <v>11120.73</v>
      </c>
      <c r="E13" s="16"/>
      <c r="F13" s="9">
        <f t="shared" si="0"/>
        <v>39194.32</v>
      </c>
      <c r="G13" s="16">
        <v>39194.32</v>
      </c>
      <c r="H13" s="16">
        <v>39194.32</v>
      </c>
      <c r="I13" s="16">
        <v>39194.32</v>
      </c>
      <c r="J13" s="16">
        <f t="shared" si="1"/>
        <v>0</v>
      </c>
      <c r="K13" s="25">
        <f t="shared" si="2"/>
        <v>1</v>
      </c>
      <c r="M13" s="28"/>
    </row>
    <row r="14" spans="1:14" ht="25.5">
      <c r="A14" s="15">
        <v>2231</v>
      </c>
      <c r="B14" s="3" t="s">
        <v>29</v>
      </c>
      <c r="C14" s="9">
        <v>0</v>
      </c>
      <c r="D14" s="17">
        <v>6838.82</v>
      </c>
      <c r="E14" s="17"/>
      <c r="F14" s="9">
        <f t="shared" si="0"/>
        <v>6838.82</v>
      </c>
      <c r="G14" s="17">
        <v>6838.82</v>
      </c>
      <c r="H14" s="17">
        <v>6838.82</v>
      </c>
      <c r="I14" s="17">
        <v>6838.82</v>
      </c>
      <c r="J14" s="16">
        <f t="shared" si="1"/>
        <v>0</v>
      </c>
      <c r="K14" s="25">
        <f t="shared" si="2"/>
        <v>1</v>
      </c>
      <c r="M14" s="28"/>
    </row>
    <row r="15" spans="1:14" ht="25.5">
      <c r="A15" s="15">
        <v>2391</v>
      </c>
      <c r="B15" s="3" t="s">
        <v>16</v>
      </c>
      <c r="C15" s="9">
        <v>22033.93</v>
      </c>
      <c r="D15" s="17"/>
      <c r="E15" s="17">
        <v>20113.93</v>
      </c>
      <c r="F15" s="9">
        <f t="shared" si="0"/>
        <v>1920</v>
      </c>
      <c r="G15" s="17">
        <v>1920</v>
      </c>
      <c r="H15" s="17">
        <v>1920</v>
      </c>
      <c r="I15" s="17">
        <v>1920</v>
      </c>
      <c r="J15" s="16">
        <f t="shared" si="1"/>
        <v>0</v>
      </c>
      <c r="K15" s="25">
        <f t="shared" si="2"/>
        <v>1</v>
      </c>
      <c r="M15" s="28"/>
    </row>
    <row r="16" spans="1:14" ht="25.5">
      <c r="A16" s="15">
        <v>2411</v>
      </c>
      <c r="B16" s="3" t="s">
        <v>86</v>
      </c>
      <c r="C16" s="9">
        <v>0</v>
      </c>
      <c r="D16" s="17">
        <v>3915.32</v>
      </c>
      <c r="E16" s="17"/>
      <c r="F16" s="9">
        <f>+C16+D16-E16</f>
        <v>3915.32</v>
      </c>
      <c r="G16" s="17">
        <v>3915.32</v>
      </c>
      <c r="H16" s="17">
        <v>3915.32</v>
      </c>
      <c r="I16" s="17">
        <v>3915.32</v>
      </c>
      <c r="J16" s="16">
        <f t="shared" si="1"/>
        <v>0</v>
      </c>
      <c r="K16" s="25"/>
      <c r="M16" s="28"/>
    </row>
    <row r="17" spans="1:13" ht="25.5">
      <c r="A17" s="15">
        <v>2421</v>
      </c>
      <c r="B17" s="3" t="s">
        <v>30</v>
      </c>
      <c r="C17" s="9">
        <v>0</v>
      </c>
      <c r="D17" s="16">
        <v>11472.83</v>
      </c>
      <c r="E17" s="16"/>
      <c r="F17" s="9">
        <f>+C17+D17-E17</f>
        <v>11472.83</v>
      </c>
      <c r="G17" s="16">
        <v>11472.83</v>
      </c>
      <c r="H17" s="16">
        <v>11472.83</v>
      </c>
      <c r="I17" s="16">
        <v>11472.83</v>
      </c>
      <c r="J17" s="16">
        <f t="shared" si="1"/>
        <v>0</v>
      </c>
      <c r="K17" s="25">
        <f t="shared" si="2"/>
        <v>1</v>
      </c>
      <c r="M17" s="28"/>
    </row>
    <row r="18" spans="1:13">
      <c r="A18" s="15">
        <v>2431</v>
      </c>
      <c r="B18" s="3" t="s">
        <v>17</v>
      </c>
      <c r="C18" s="9">
        <v>0</v>
      </c>
      <c r="D18" s="16">
        <v>2135.73</v>
      </c>
      <c r="E18" s="16"/>
      <c r="F18" s="9">
        <f t="shared" si="0"/>
        <v>2135.73</v>
      </c>
      <c r="G18" s="16">
        <v>2135.73</v>
      </c>
      <c r="H18" s="16">
        <v>2135.73</v>
      </c>
      <c r="I18" s="16">
        <v>2135.73</v>
      </c>
      <c r="J18" s="16">
        <f t="shared" si="1"/>
        <v>0</v>
      </c>
      <c r="K18" s="25">
        <f t="shared" si="2"/>
        <v>1</v>
      </c>
      <c r="M18" s="28"/>
    </row>
    <row r="19" spans="1:13">
      <c r="A19" s="15">
        <v>2441</v>
      </c>
      <c r="B19" s="3" t="s">
        <v>31</v>
      </c>
      <c r="C19" s="9">
        <v>0</v>
      </c>
      <c r="D19" s="16">
        <v>4834.04</v>
      </c>
      <c r="E19" s="16"/>
      <c r="F19" s="9">
        <f t="shared" si="0"/>
        <v>4834.04</v>
      </c>
      <c r="G19" s="16">
        <v>4834.04</v>
      </c>
      <c r="H19" s="16">
        <v>4834.04</v>
      </c>
      <c r="I19" s="16">
        <v>4834.04</v>
      </c>
      <c r="J19" s="16">
        <f t="shared" si="1"/>
        <v>0</v>
      </c>
      <c r="K19" s="25">
        <f t="shared" si="2"/>
        <v>1</v>
      </c>
      <c r="M19" s="28"/>
    </row>
    <row r="20" spans="1:13">
      <c r="A20" s="15">
        <v>2461</v>
      </c>
      <c r="B20" s="3" t="s">
        <v>18</v>
      </c>
      <c r="C20" s="9">
        <v>0</v>
      </c>
      <c r="D20" s="16">
        <v>13913.1</v>
      </c>
      <c r="E20" s="16"/>
      <c r="F20" s="9">
        <f>C20+D20-E20</f>
        <v>13913.1</v>
      </c>
      <c r="G20" s="16">
        <v>13913.1</v>
      </c>
      <c r="H20" s="16">
        <v>13913.1</v>
      </c>
      <c r="I20" s="16">
        <v>13913.1</v>
      </c>
      <c r="J20" s="16">
        <f>+F20-G20</f>
        <v>0</v>
      </c>
      <c r="K20" s="25">
        <f t="shared" si="2"/>
        <v>1</v>
      </c>
      <c r="M20" s="28"/>
    </row>
    <row r="21" spans="1:13" ht="25.5">
      <c r="A21" s="15">
        <v>2471</v>
      </c>
      <c r="B21" s="3" t="s">
        <v>19</v>
      </c>
      <c r="C21" s="9">
        <v>0</v>
      </c>
      <c r="D21" s="16">
        <v>1078.03</v>
      </c>
      <c r="E21" s="16"/>
      <c r="F21" s="9">
        <f t="shared" si="0"/>
        <v>1078.03</v>
      </c>
      <c r="G21" s="16">
        <v>1078.03</v>
      </c>
      <c r="H21" s="16">
        <v>1078.03</v>
      </c>
      <c r="I21" s="16">
        <v>1078.03</v>
      </c>
      <c r="J21" s="16">
        <f t="shared" si="1"/>
        <v>0</v>
      </c>
      <c r="K21" s="25">
        <f t="shared" si="2"/>
        <v>1</v>
      </c>
      <c r="M21" s="28"/>
    </row>
    <row r="22" spans="1:13">
      <c r="A22" s="15">
        <v>2481</v>
      </c>
      <c r="B22" s="3" t="s">
        <v>20</v>
      </c>
      <c r="C22" s="9">
        <v>0</v>
      </c>
      <c r="D22" s="16">
        <v>4517.24</v>
      </c>
      <c r="E22" s="16"/>
      <c r="F22" s="9">
        <f t="shared" si="0"/>
        <v>4517.24</v>
      </c>
      <c r="G22" s="16">
        <v>4517.24</v>
      </c>
      <c r="H22" s="16">
        <v>4517.24</v>
      </c>
      <c r="I22" s="16">
        <v>4517.24</v>
      </c>
      <c r="J22" s="16">
        <f t="shared" si="1"/>
        <v>0</v>
      </c>
      <c r="K22" s="25">
        <f t="shared" si="2"/>
        <v>1</v>
      </c>
      <c r="M22" s="28"/>
    </row>
    <row r="23" spans="1:13" ht="25.5">
      <c r="A23" s="15">
        <v>2491</v>
      </c>
      <c r="B23" s="3" t="s">
        <v>51</v>
      </c>
      <c r="C23" s="9">
        <v>0</v>
      </c>
      <c r="D23" s="16">
        <v>47345.68</v>
      </c>
      <c r="E23" s="16"/>
      <c r="F23" s="9">
        <f t="shared" si="0"/>
        <v>47345.68</v>
      </c>
      <c r="G23" s="16">
        <v>47345.68</v>
      </c>
      <c r="H23" s="16">
        <v>47345.68</v>
      </c>
      <c r="I23" s="16">
        <v>47345.68</v>
      </c>
      <c r="J23" s="16">
        <f t="shared" si="1"/>
        <v>0</v>
      </c>
      <c r="K23" s="25">
        <f t="shared" si="2"/>
        <v>1</v>
      </c>
      <c r="M23" s="28"/>
    </row>
    <row r="24" spans="1:13" ht="25.5">
      <c r="A24" s="15">
        <v>2531</v>
      </c>
      <c r="B24" s="3" t="s">
        <v>70</v>
      </c>
      <c r="C24" s="9">
        <v>0</v>
      </c>
      <c r="D24" s="16">
        <v>17795.05</v>
      </c>
      <c r="E24" s="16"/>
      <c r="F24" s="9">
        <f t="shared" si="0"/>
        <v>17795.05</v>
      </c>
      <c r="G24" s="16">
        <v>17795.05</v>
      </c>
      <c r="H24" s="16">
        <v>17795.05</v>
      </c>
      <c r="I24" s="16">
        <v>17795.05</v>
      </c>
      <c r="J24" s="16">
        <f>+F24-G24</f>
        <v>0</v>
      </c>
      <c r="K24" s="25">
        <f t="shared" si="2"/>
        <v>1</v>
      </c>
      <c r="M24" s="28"/>
    </row>
    <row r="25" spans="1:13" ht="25.5">
      <c r="A25" s="15">
        <v>2541</v>
      </c>
      <c r="B25" s="3" t="s">
        <v>71</v>
      </c>
      <c r="C25" s="9">
        <v>0</v>
      </c>
      <c r="D25" s="16">
        <v>94.82</v>
      </c>
      <c r="E25" s="16"/>
      <c r="F25" s="9">
        <f t="shared" si="0"/>
        <v>94.82</v>
      </c>
      <c r="G25" s="16">
        <v>94.82</v>
      </c>
      <c r="H25" s="16">
        <v>94.82</v>
      </c>
      <c r="I25" s="16">
        <v>94.82</v>
      </c>
      <c r="J25" s="16">
        <f t="shared" si="1"/>
        <v>0</v>
      </c>
      <c r="K25" s="25">
        <f t="shared" si="2"/>
        <v>1</v>
      </c>
      <c r="M25" s="28"/>
    </row>
    <row r="26" spans="1:13" ht="25.5">
      <c r="A26" s="15">
        <v>2561</v>
      </c>
      <c r="B26" s="3" t="s">
        <v>87</v>
      </c>
      <c r="C26" s="9">
        <v>0</v>
      </c>
      <c r="D26" s="16">
        <v>65.430000000000007</v>
      </c>
      <c r="E26" s="16"/>
      <c r="F26" s="9">
        <f t="shared" si="0"/>
        <v>65.430000000000007</v>
      </c>
      <c r="G26" s="16">
        <v>65.430000000000007</v>
      </c>
      <c r="H26" s="16">
        <v>65.430000000000007</v>
      </c>
      <c r="I26" s="16">
        <v>65.430000000000007</v>
      </c>
      <c r="J26" s="16">
        <f t="shared" si="1"/>
        <v>0</v>
      </c>
      <c r="K26" s="25"/>
      <c r="M26" s="28"/>
    </row>
    <row r="27" spans="1:13" ht="25.5">
      <c r="A27" s="15">
        <v>2611</v>
      </c>
      <c r="B27" s="3" t="s">
        <v>72</v>
      </c>
      <c r="C27" s="9">
        <v>0</v>
      </c>
      <c r="D27" s="16">
        <v>1232.6400000000001</v>
      </c>
      <c r="E27" s="16"/>
      <c r="F27" s="9">
        <f t="shared" si="0"/>
        <v>1232.6400000000001</v>
      </c>
      <c r="G27" s="16">
        <v>1232.6400000000001</v>
      </c>
      <c r="H27" s="16">
        <v>1232.6400000000001</v>
      </c>
      <c r="I27" s="16">
        <v>1232.6400000000001</v>
      </c>
      <c r="J27" s="16">
        <f t="shared" si="1"/>
        <v>0</v>
      </c>
      <c r="K27" s="25">
        <f t="shared" si="2"/>
        <v>1</v>
      </c>
      <c r="M27" s="28"/>
    </row>
    <row r="28" spans="1:13" ht="76.5">
      <c r="A28" s="15">
        <v>2613</v>
      </c>
      <c r="B28" s="4" t="s">
        <v>33</v>
      </c>
      <c r="C28" s="9">
        <v>100000</v>
      </c>
      <c r="D28" s="18">
        <v>32769.54</v>
      </c>
      <c r="E28" s="18"/>
      <c r="F28" s="9">
        <f t="shared" si="0"/>
        <v>132769.54</v>
      </c>
      <c r="G28" s="18">
        <v>130274.4</v>
      </c>
      <c r="H28" s="18">
        <v>130274.4</v>
      </c>
      <c r="I28" s="18">
        <v>130274.4</v>
      </c>
      <c r="J28" s="16">
        <f t="shared" si="1"/>
        <v>2495.140000000014</v>
      </c>
      <c r="K28" s="25">
        <f t="shared" si="2"/>
        <v>0.98120698467434608</v>
      </c>
      <c r="M28" s="28"/>
    </row>
    <row r="29" spans="1:13">
      <c r="A29" s="15">
        <v>2711</v>
      </c>
      <c r="B29" s="4" t="s">
        <v>10</v>
      </c>
      <c r="C29" s="9">
        <v>30000</v>
      </c>
      <c r="D29" s="18">
        <v>25578.22</v>
      </c>
      <c r="E29" s="18"/>
      <c r="F29" s="9">
        <f t="shared" si="0"/>
        <v>55578.22</v>
      </c>
      <c r="G29" s="18">
        <v>55578.22</v>
      </c>
      <c r="H29" s="18">
        <v>55578.22</v>
      </c>
      <c r="I29" s="18">
        <v>55578.22</v>
      </c>
      <c r="J29" s="16">
        <f t="shared" si="1"/>
        <v>0</v>
      </c>
      <c r="K29" s="25">
        <f t="shared" si="2"/>
        <v>1</v>
      </c>
      <c r="M29" s="28"/>
    </row>
    <row r="30" spans="1:13" ht="25.5">
      <c r="A30" s="15">
        <v>2721</v>
      </c>
      <c r="B30" s="4" t="s">
        <v>21</v>
      </c>
      <c r="C30" s="9">
        <v>5000</v>
      </c>
      <c r="D30" s="18">
        <v>1412.59</v>
      </c>
      <c r="E30" s="18"/>
      <c r="F30" s="9">
        <f t="shared" si="0"/>
        <v>6412.59</v>
      </c>
      <c r="G30" s="18">
        <v>6412.59</v>
      </c>
      <c r="H30" s="18">
        <v>6412.59</v>
      </c>
      <c r="I30" s="18">
        <v>6412.59</v>
      </c>
      <c r="J30" s="16">
        <f t="shared" si="1"/>
        <v>0</v>
      </c>
      <c r="K30" s="25">
        <f t="shared" si="2"/>
        <v>1</v>
      </c>
      <c r="M30" s="28"/>
    </row>
    <row r="31" spans="1:13">
      <c r="A31" s="15">
        <v>2731</v>
      </c>
      <c r="B31" s="4" t="s">
        <v>22</v>
      </c>
      <c r="C31" s="9">
        <v>0</v>
      </c>
      <c r="D31" s="18">
        <v>29805.86</v>
      </c>
      <c r="E31" s="18"/>
      <c r="F31" s="9">
        <f t="shared" si="0"/>
        <v>29805.86</v>
      </c>
      <c r="G31" s="18">
        <v>7942.38</v>
      </c>
      <c r="H31" s="18">
        <v>7942.38</v>
      </c>
      <c r="I31" s="18">
        <v>7942.38</v>
      </c>
      <c r="J31" s="16">
        <f t="shared" si="1"/>
        <v>21863.48</v>
      </c>
      <c r="K31" s="25">
        <f t="shared" si="2"/>
        <v>0.26647041890420203</v>
      </c>
      <c r="M31" s="28"/>
    </row>
    <row r="32" spans="1:13">
      <c r="A32" s="15">
        <v>2911</v>
      </c>
      <c r="B32" s="4" t="s">
        <v>11</v>
      </c>
      <c r="C32" s="9">
        <v>10000</v>
      </c>
      <c r="D32" s="16">
        <v>21408.17</v>
      </c>
      <c r="E32" s="16"/>
      <c r="F32" s="9">
        <f t="shared" si="0"/>
        <v>31408.17</v>
      </c>
      <c r="G32" s="16">
        <v>31408.17</v>
      </c>
      <c r="H32" s="16">
        <v>31408.17</v>
      </c>
      <c r="I32" s="16">
        <v>31408.17</v>
      </c>
      <c r="J32" s="16">
        <f t="shared" si="1"/>
        <v>0</v>
      </c>
      <c r="K32" s="25">
        <f t="shared" si="2"/>
        <v>1</v>
      </c>
      <c r="M32" s="28"/>
    </row>
    <row r="33" spans="1:13" ht="25.5">
      <c r="A33" s="15">
        <v>2921</v>
      </c>
      <c r="B33" s="3" t="s">
        <v>52</v>
      </c>
      <c r="C33" s="9">
        <v>0</v>
      </c>
      <c r="D33" s="16">
        <v>109.73</v>
      </c>
      <c r="E33" s="16"/>
      <c r="F33" s="9">
        <f t="shared" si="0"/>
        <v>109.73</v>
      </c>
      <c r="G33" s="16">
        <v>109.73</v>
      </c>
      <c r="H33" s="16">
        <v>109.73</v>
      </c>
      <c r="I33" s="16">
        <v>109.73</v>
      </c>
      <c r="J33" s="16">
        <f t="shared" si="1"/>
        <v>0</v>
      </c>
      <c r="K33" s="25">
        <f t="shared" si="2"/>
        <v>1</v>
      </c>
      <c r="M33" s="28"/>
    </row>
    <row r="34" spans="1:13" ht="25.5">
      <c r="A34" s="15">
        <v>2941</v>
      </c>
      <c r="B34" s="4" t="s">
        <v>12</v>
      </c>
      <c r="C34" s="9">
        <v>5000</v>
      </c>
      <c r="D34" s="16">
        <v>7008.82</v>
      </c>
      <c r="E34" s="16"/>
      <c r="F34" s="9">
        <f t="shared" si="0"/>
        <v>12008.82</v>
      </c>
      <c r="G34" s="16">
        <v>12008.82</v>
      </c>
      <c r="H34" s="16">
        <v>12008.82</v>
      </c>
      <c r="I34" s="16">
        <v>12008.82</v>
      </c>
      <c r="J34" s="16">
        <f t="shared" si="1"/>
        <v>0</v>
      </c>
      <c r="K34" s="25">
        <f t="shared" si="2"/>
        <v>1</v>
      </c>
      <c r="M34" s="28"/>
    </row>
    <row r="35" spans="1:13" ht="38.25">
      <c r="A35" s="15">
        <v>2961</v>
      </c>
      <c r="B35" s="4" t="s">
        <v>13</v>
      </c>
      <c r="C35" s="9">
        <v>18000</v>
      </c>
      <c r="D35" s="16"/>
      <c r="E35" s="16">
        <v>12021.02</v>
      </c>
      <c r="F35" s="9">
        <f t="shared" si="0"/>
        <v>5978.98</v>
      </c>
      <c r="G35" s="16">
        <v>5978.98</v>
      </c>
      <c r="H35" s="16">
        <v>5978.98</v>
      </c>
      <c r="I35" s="16">
        <v>5978.98</v>
      </c>
      <c r="J35" s="16">
        <f t="shared" si="1"/>
        <v>0</v>
      </c>
      <c r="K35" s="25">
        <f t="shared" si="2"/>
        <v>1</v>
      </c>
      <c r="M35" s="28"/>
    </row>
    <row r="36" spans="1:13" ht="38.25">
      <c r="A36" s="15">
        <v>2981</v>
      </c>
      <c r="B36" s="3" t="s">
        <v>53</v>
      </c>
      <c r="C36" s="9">
        <v>1500</v>
      </c>
      <c r="D36" s="16"/>
      <c r="E36" s="16">
        <v>1500</v>
      </c>
      <c r="F36" s="9">
        <f t="shared" si="0"/>
        <v>0</v>
      </c>
      <c r="G36" s="16">
        <v>0</v>
      </c>
      <c r="H36" s="16">
        <v>0</v>
      </c>
      <c r="I36" s="16">
        <v>0</v>
      </c>
      <c r="J36" s="16">
        <f t="shared" si="1"/>
        <v>0</v>
      </c>
      <c r="K36" s="25">
        <v>1</v>
      </c>
      <c r="M36" s="28"/>
    </row>
    <row r="37" spans="1:13" ht="38.25">
      <c r="A37" s="15">
        <v>3111</v>
      </c>
      <c r="B37" s="4" t="s">
        <v>34</v>
      </c>
      <c r="C37" s="9">
        <v>33000</v>
      </c>
      <c r="D37" s="16"/>
      <c r="E37" s="16">
        <v>33000</v>
      </c>
      <c r="F37" s="9">
        <f t="shared" si="0"/>
        <v>0</v>
      </c>
      <c r="G37" s="16">
        <v>0</v>
      </c>
      <c r="H37" s="16">
        <v>0</v>
      </c>
      <c r="I37" s="16">
        <v>0</v>
      </c>
      <c r="J37" s="16">
        <f>+F37-G37</f>
        <v>0</v>
      </c>
      <c r="K37" s="25">
        <v>1</v>
      </c>
      <c r="M37" s="28"/>
    </row>
    <row r="38" spans="1:13">
      <c r="A38" s="15">
        <v>3121</v>
      </c>
      <c r="B38" s="4" t="s">
        <v>35</v>
      </c>
      <c r="C38" s="9">
        <v>93953.8</v>
      </c>
      <c r="D38" s="16">
        <v>10063.14</v>
      </c>
      <c r="E38" s="16"/>
      <c r="F38" s="9">
        <f t="shared" si="0"/>
        <v>104016.94</v>
      </c>
      <c r="G38" s="16">
        <v>104016.94</v>
      </c>
      <c r="H38" s="16">
        <v>104016.94</v>
      </c>
      <c r="I38" s="16">
        <v>104016.94</v>
      </c>
      <c r="J38" s="16">
        <f t="shared" si="1"/>
        <v>0</v>
      </c>
      <c r="K38" s="25">
        <f t="shared" si="2"/>
        <v>1</v>
      </c>
      <c r="M38" s="28"/>
    </row>
    <row r="39" spans="1:13">
      <c r="A39" s="15">
        <v>3131</v>
      </c>
      <c r="B39" s="4" t="s">
        <v>36</v>
      </c>
      <c r="C39" s="9">
        <v>7500</v>
      </c>
      <c r="D39" s="16"/>
      <c r="E39" s="16">
        <v>3735.65</v>
      </c>
      <c r="F39" s="9">
        <f t="shared" si="0"/>
        <v>3764.35</v>
      </c>
      <c r="G39" s="16">
        <v>3764.35</v>
      </c>
      <c r="H39" s="16">
        <v>3764.35</v>
      </c>
      <c r="I39" s="16">
        <v>3764.35</v>
      </c>
      <c r="J39" s="16">
        <f t="shared" si="1"/>
        <v>0</v>
      </c>
      <c r="K39" s="25">
        <f t="shared" si="2"/>
        <v>1</v>
      </c>
      <c r="M39" s="28"/>
    </row>
    <row r="40" spans="1:13">
      <c r="A40" s="15">
        <v>3141</v>
      </c>
      <c r="B40" s="4" t="s">
        <v>37</v>
      </c>
      <c r="C40" s="9">
        <v>6419.45</v>
      </c>
      <c r="D40" s="17">
        <v>3651.47</v>
      </c>
      <c r="E40" s="17"/>
      <c r="F40" s="9">
        <f t="shared" si="0"/>
        <v>10070.92</v>
      </c>
      <c r="G40" s="17">
        <v>10070.92</v>
      </c>
      <c r="H40" s="17">
        <v>10070.92</v>
      </c>
      <c r="I40" s="17">
        <v>10070.92</v>
      </c>
      <c r="J40" s="16">
        <f t="shared" si="1"/>
        <v>0</v>
      </c>
      <c r="K40" s="25">
        <f t="shared" si="2"/>
        <v>1</v>
      </c>
      <c r="M40" s="28"/>
    </row>
    <row r="41" spans="1:13" ht="25.5">
      <c r="A41" s="15">
        <v>3171</v>
      </c>
      <c r="B41" s="4" t="s">
        <v>79</v>
      </c>
      <c r="C41" s="9">
        <v>14400</v>
      </c>
      <c r="D41" s="17"/>
      <c r="E41" s="17">
        <v>172.57</v>
      </c>
      <c r="F41" s="9">
        <f t="shared" si="0"/>
        <v>14227.43</v>
      </c>
      <c r="G41" s="17">
        <v>14227.43</v>
      </c>
      <c r="H41" s="17">
        <v>14227.43</v>
      </c>
      <c r="I41" s="17">
        <v>14227.43</v>
      </c>
      <c r="J41" s="16">
        <f t="shared" si="1"/>
        <v>0</v>
      </c>
      <c r="K41" s="25">
        <f t="shared" si="2"/>
        <v>1</v>
      </c>
      <c r="M41" s="28"/>
    </row>
    <row r="42" spans="1:13">
      <c r="A42" s="15">
        <v>3181</v>
      </c>
      <c r="B42" s="4" t="s">
        <v>73</v>
      </c>
      <c r="C42" s="9">
        <v>0</v>
      </c>
      <c r="D42" s="17">
        <v>128.44999999999999</v>
      </c>
      <c r="E42" s="17"/>
      <c r="F42" s="9">
        <f t="shared" si="0"/>
        <v>128.44999999999999</v>
      </c>
      <c r="G42" s="17">
        <v>128.44999999999999</v>
      </c>
      <c r="H42" s="17">
        <v>128.44999999999999</v>
      </c>
      <c r="I42" s="17">
        <v>128.44999999999999</v>
      </c>
      <c r="J42" s="16">
        <f t="shared" si="1"/>
        <v>0</v>
      </c>
      <c r="K42" s="25">
        <f t="shared" si="2"/>
        <v>1</v>
      </c>
      <c r="M42" s="28"/>
    </row>
    <row r="43" spans="1:13">
      <c r="A43" s="15">
        <v>3221</v>
      </c>
      <c r="B43" s="4" t="s">
        <v>38</v>
      </c>
      <c r="C43" s="9">
        <v>416000</v>
      </c>
      <c r="D43" s="16"/>
      <c r="E43" s="16">
        <v>38000</v>
      </c>
      <c r="F43" s="9">
        <f t="shared" si="0"/>
        <v>378000</v>
      </c>
      <c r="G43" s="16">
        <v>378000</v>
      </c>
      <c r="H43" s="16">
        <v>378000</v>
      </c>
      <c r="I43" s="16">
        <v>378000</v>
      </c>
      <c r="J43" s="16">
        <f t="shared" si="1"/>
        <v>0</v>
      </c>
      <c r="K43" s="25">
        <f t="shared" si="2"/>
        <v>1</v>
      </c>
      <c r="M43" s="28"/>
    </row>
    <row r="44" spans="1:13" ht="38.25">
      <c r="A44" s="15">
        <v>3231</v>
      </c>
      <c r="B44" s="4" t="s">
        <v>74</v>
      </c>
      <c r="C44" s="9">
        <v>7200</v>
      </c>
      <c r="D44" s="16"/>
      <c r="E44" s="16">
        <v>3170</v>
      </c>
      <c r="F44" s="9">
        <f t="shared" si="0"/>
        <v>4030</v>
      </c>
      <c r="G44" s="16">
        <v>4030</v>
      </c>
      <c r="H44" s="16">
        <v>4030</v>
      </c>
      <c r="I44" s="16">
        <v>4030</v>
      </c>
      <c r="J44" s="16">
        <f t="shared" si="1"/>
        <v>0</v>
      </c>
      <c r="K44" s="25">
        <f t="shared" si="2"/>
        <v>1</v>
      </c>
      <c r="M44" s="28"/>
    </row>
    <row r="45" spans="1:13" ht="38.25">
      <c r="A45" s="15">
        <v>3311</v>
      </c>
      <c r="B45" s="4" t="s">
        <v>39</v>
      </c>
      <c r="C45" s="9">
        <v>66000</v>
      </c>
      <c r="D45" s="16">
        <v>5922.47</v>
      </c>
      <c r="E45" s="16">
        <v>0</v>
      </c>
      <c r="F45" s="9">
        <f t="shared" si="0"/>
        <v>71922.47</v>
      </c>
      <c r="G45" s="16">
        <v>71922.47</v>
      </c>
      <c r="H45" s="16">
        <v>71922.47</v>
      </c>
      <c r="I45" s="16">
        <v>71922.47</v>
      </c>
      <c r="J45" s="16">
        <f t="shared" si="1"/>
        <v>0</v>
      </c>
      <c r="K45" s="25">
        <f t="shared" si="2"/>
        <v>1</v>
      </c>
      <c r="M45" s="28"/>
    </row>
    <row r="46" spans="1:13">
      <c r="A46" s="15">
        <v>3341</v>
      </c>
      <c r="B46" s="4" t="s">
        <v>54</v>
      </c>
      <c r="C46" s="9">
        <v>15000</v>
      </c>
      <c r="D46" s="16">
        <v>4539.3100000000004</v>
      </c>
      <c r="E46" s="16"/>
      <c r="F46" s="9">
        <f t="shared" si="0"/>
        <v>19539.310000000001</v>
      </c>
      <c r="G46" s="16">
        <v>19539.310000000001</v>
      </c>
      <c r="H46" s="16">
        <v>19539.310000000001</v>
      </c>
      <c r="I46" s="16">
        <v>19539.310000000001</v>
      </c>
      <c r="J46" s="16">
        <f t="shared" si="1"/>
        <v>0</v>
      </c>
      <c r="K46" s="25">
        <f t="shared" si="2"/>
        <v>1</v>
      </c>
      <c r="M46" s="28"/>
    </row>
    <row r="47" spans="1:13">
      <c r="A47" s="15">
        <v>3351</v>
      </c>
      <c r="B47" s="4" t="s">
        <v>55</v>
      </c>
      <c r="C47" s="9">
        <v>10000</v>
      </c>
      <c r="D47" s="16"/>
      <c r="E47" s="16">
        <v>10000</v>
      </c>
      <c r="F47" s="9">
        <f t="shared" si="0"/>
        <v>0</v>
      </c>
      <c r="G47" s="16">
        <v>0</v>
      </c>
      <c r="H47" s="16">
        <v>0</v>
      </c>
      <c r="I47" s="16">
        <v>0</v>
      </c>
      <c r="J47" s="16">
        <f t="shared" si="1"/>
        <v>0</v>
      </c>
      <c r="K47" s="25">
        <v>1</v>
      </c>
      <c r="M47" s="28"/>
    </row>
    <row r="48" spans="1:13" ht="38.25">
      <c r="A48" s="15">
        <v>3361</v>
      </c>
      <c r="B48" s="4" t="s">
        <v>56</v>
      </c>
      <c r="C48" s="9">
        <v>26407.03</v>
      </c>
      <c r="D48" s="16">
        <v>8138.97</v>
      </c>
      <c r="E48" s="16"/>
      <c r="F48" s="9">
        <f t="shared" si="0"/>
        <v>34546</v>
      </c>
      <c r="G48" s="16">
        <v>34546</v>
      </c>
      <c r="H48" s="16">
        <v>34546</v>
      </c>
      <c r="I48" s="16">
        <v>34546</v>
      </c>
      <c r="J48" s="16">
        <f t="shared" si="1"/>
        <v>0</v>
      </c>
      <c r="K48" s="25">
        <f t="shared" si="2"/>
        <v>1</v>
      </c>
      <c r="M48" s="28"/>
    </row>
    <row r="49" spans="1:13" ht="63.75">
      <c r="A49" s="19">
        <v>3364</v>
      </c>
      <c r="B49" s="4" t="s">
        <v>40</v>
      </c>
      <c r="C49" s="20">
        <v>295241.40999999997</v>
      </c>
      <c r="D49" s="16"/>
      <c r="E49" s="16">
        <v>57855.73</v>
      </c>
      <c r="F49" s="9">
        <f t="shared" si="0"/>
        <v>237385.67999999996</v>
      </c>
      <c r="G49" s="16">
        <v>237385.68</v>
      </c>
      <c r="H49" s="16">
        <v>237385.68</v>
      </c>
      <c r="I49" s="16">
        <v>237385.68</v>
      </c>
      <c r="J49" s="16">
        <f t="shared" si="1"/>
        <v>0</v>
      </c>
      <c r="K49" s="25">
        <f t="shared" si="2"/>
        <v>1.0000000000000002</v>
      </c>
      <c r="M49" s="28"/>
    </row>
    <row r="50" spans="1:13">
      <c r="A50" s="19">
        <v>3381</v>
      </c>
      <c r="B50" s="4" t="s">
        <v>57</v>
      </c>
      <c r="C50" s="20">
        <v>0</v>
      </c>
      <c r="D50" s="16">
        <v>1870</v>
      </c>
      <c r="E50" s="16"/>
      <c r="F50" s="9">
        <f t="shared" si="0"/>
        <v>1870</v>
      </c>
      <c r="G50" s="16">
        <v>1870</v>
      </c>
      <c r="H50" s="16">
        <v>1870</v>
      </c>
      <c r="I50" s="16">
        <v>1870</v>
      </c>
      <c r="J50" s="16">
        <f t="shared" si="1"/>
        <v>0</v>
      </c>
      <c r="K50" s="25">
        <f t="shared" si="2"/>
        <v>1</v>
      </c>
      <c r="M50" s="28"/>
    </row>
    <row r="51" spans="1:13" ht="25.5">
      <c r="A51" s="15">
        <v>3411</v>
      </c>
      <c r="B51" s="4" t="s">
        <v>41</v>
      </c>
      <c r="C51" s="9">
        <v>0</v>
      </c>
      <c r="D51" s="17">
        <v>199.26</v>
      </c>
      <c r="E51" s="17"/>
      <c r="F51" s="9">
        <f t="shared" si="0"/>
        <v>199.26</v>
      </c>
      <c r="G51" s="17">
        <v>199.26</v>
      </c>
      <c r="H51" s="17">
        <v>199.26</v>
      </c>
      <c r="I51" s="17">
        <v>199.26</v>
      </c>
      <c r="J51" s="16">
        <f t="shared" si="1"/>
        <v>0</v>
      </c>
      <c r="K51" s="25">
        <f t="shared" si="2"/>
        <v>1</v>
      </c>
      <c r="M51" s="28"/>
    </row>
    <row r="52" spans="1:13" ht="25.5">
      <c r="A52" s="15">
        <v>3441</v>
      </c>
      <c r="B52" s="4" t="s">
        <v>42</v>
      </c>
      <c r="C52" s="9">
        <v>32532.25</v>
      </c>
      <c r="D52" s="17"/>
      <c r="E52" s="17">
        <v>445.84</v>
      </c>
      <c r="F52" s="9">
        <f t="shared" si="0"/>
        <v>32086.41</v>
      </c>
      <c r="G52" s="17">
        <v>32086.41</v>
      </c>
      <c r="H52" s="17">
        <v>32086.41</v>
      </c>
      <c r="I52" s="17">
        <v>32086.41</v>
      </c>
      <c r="J52" s="16">
        <f t="shared" si="1"/>
        <v>0</v>
      </c>
      <c r="K52" s="25">
        <f t="shared" si="2"/>
        <v>1</v>
      </c>
      <c r="M52" s="28"/>
    </row>
    <row r="53" spans="1:13" ht="27" customHeight="1">
      <c r="A53" s="29" t="s">
        <v>1</v>
      </c>
      <c r="B53" s="29"/>
      <c r="C53" s="12" t="s">
        <v>2</v>
      </c>
      <c r="D53" s="10" t="s">
        <v>3</v>
      </c>
      <c r="E53" s="11" t="s">
        <v>4</v>
      </c>
      <c r="F53" s="12" t="s">
        <v>5</v>
      </c>
      <c r="G53" s="13" t="s">
        <v>6</v>
      </c>
      <c r="H53" s="12" t="s">
        <v>7</v>
      </c>
      <c r="I53" s="12" t="s">
        <v>8</v>
      </c>
      <c r="J53" s="14" t="s">
        <v>9</v>
      </c>
      <c r="K53" s="24" t="s">
        <v>80</v>
      </c>
      <c r="M53" s="28"/>
    </row>
    <row r="54" spans="1:13" ht="27" customHeight="1">
      <c r="A54" s="15">
        <v>3471</v>
      </c>
      <c r="B54" s="4" t="s">
        <v>84</v>
      </c>
      <c r="C54" s="9">
        <v>0</v>
      </c>
      <c r="D54" s="17">
        <v>431.04</v>
      </c>
      <c r="E54" s="17"/>
      <c r="F54" s="9">
        <f>+C54+D54-E54</f>
        <v>431.04</v>
      </c>
      <c r="G54" s="17">
        <v>431.04</v>
      </c>
      <c r="H54" s="17">
        <v>431.04</v>
      </c>
      <c r="I54" s="17">
        <v>431.04</v>
      </c>
      <c r="J54" s="16">
        <f t="shared" si="1"/>
        <v>0</v>
      </c>
      <c r="K54" s="25">
        <f t="shared" si="2"/>
        <v>1</v>
      </c>
      <c r="M54" s="28"/>
    </row>
    <row r="55" spans="1:13" ht="51">
      <c r="A55" s="15">
        <v>3511</v>
      </c>
      <c r="B55" s="4" t="s">
        <v>58</v>
      </c>
      <c r="C55" s="9">
        <v>30000</v>
      </c>
      <c r="D55" s="17"/>
      <c r="E55" s="17">
        <v>3546</v>
      </c>
      <c r="F55" s="9">
        <f t="shared" si="0"/>
        <v>26454</v>
      </c>
      <c r="G55" s="17">
        <v>26454</v>
      </c>
      <c r="H55" s="17">
        <v>26454</v>
      </c>
      <c r="I55" s="17">
        <v>26454</v>
      </c>
      <c r="J55" s="16">
        <f t="shared" si="1"/>
        <v>0</v>
      </c>
      <c r="K55" s="25">
        <f t="shared" si="2"/>
        <v>1</v>
      </c>
      <c r="M55" s="28"/>
    </row>
    <row r="56" spans="1:13" ht="54.75" customHeight="1">
      <c r="A56" s="15">
        <v>3512</v>
      </c>
      <c r="B56" s="4" t="s">
        <v>43</v>
      </c>
      <c r="C56" s="9">
        <v>321998.62</v>
      </c>
      <c r="D56" s="16">
        <v>525510.6</v>
      </c>
      <c r="E56" s="16"/>
      <c r="F56" s="9">
        <f t="shared" si="0"/>
        <v>847509.22</v>
      </c>
      <c r="G56" s="16">
        <v>797733.18</v>
      </c>
      <c r="H56" s="16">
        <v>797733.18</v>
      </c>
      <c r="I56" s="16">
        <v>797733.18</v>
      </c>
      <c r="J56" s="16">
        <f t="shared" si="1"/>
        <v>49776.039999999921</v>
      </c>
      <c r="K56" s="25">
        <f t="shared" si="2"/>
        <v>0.9412678483898973</v>
      </c>
      <c r="M56" s="28"/>
    </row>
    <row r="57" spans="1:13" ht="51">
      <c r="A57" s="15">
        <v>3521</v>
      </c>
      <c r="B57" s="4" t="s">
        <v>59</v>
      </c>
      <c r="C57" s="9">
        <v>10000</v>
      </c>
      <c r="D57" s="16"/>
      <c r="E57" s="16">
        <v>10000</v>
      </c>
      <c r="F57" s="9">
        <f t="shared" si="0"/>
        <v>0</v>
      </c>
      <c r="G57" s="16">
        <v>0</v>
      </c>
      <c r="H57" s="16">
        <v>0</v>
      </c>
      <c r="I57" s="16">
        <v>0</v>
      </c>
      <c r="J57" s="16">
        <f t="shared" si="1"/>
        <v>0</v>
      </c>
      <c r="K57" s="25">
        <v>1</v>
      </c>
      <c r="M57" s="28"/>
    </row>
    <row r="58" spans="1:13" ht="51">
      <c r="A58" s="15">
        <v>3531</v>
      </c>
      <c r="B58" s="4" t="s">
        <v>60</v>
      </c>
      <c r="C58" s="9">
        <v>5202.59</v>
      </c>
      <c r="D58" s="16"/>
      <c r="E58" s="16">
        <v>5202.59</v>
      </c>
      <c r="F58" s="9">
        <f t="shared" si="0"/>
        <v>0</v>
      </c>
      <c r="G58" s="16">
        <v>0</v>
      </c>
      <c r="H58" s="16">
        <v>0</v>
      </c>
      <c r="I58" s="16">
        <v>0</v>
      </c>
      <c r="J58" s="16">
        <f t="shared" si="1"/>
        <v>0</v>
      </c>
      <c r="K58" s="25">
        <v>1</v>
      </c>
      <c r="M58" s="28"/>
    </row>
    <row r="59" spans="1:13" ht="38.25">
      <c r="A59" s="15">
        <v>3551</v>
      </c>
      <c r="B59" s="4" t="s">
        <v>44</v>
      </c>
      <c r="C59" s="9">
        <v>80000</v>
      </c>
      <c r="D59" s="16"/>
      <c r="E59" s="16">
        <v>28277.67</v>
      </c>
      <c r="F59" s="9">
        <f t="shared" si="0"/>
        <v>51722.33</v>
      </c>
      <c r="G59" s="16">
        <v>51722.33</v>
      </c>
      <c r="H59" s="16">
        <v>51722.33</v>
      </c>
      <c r="I59" s="16">
        <v>51722.33</v>
      </c>
      <c r="J59" s="16">
        <f t="shared" si="1"/>
        <v>0</v>
      </c>
      <c r="K59" s="25">
        <f t="shared" si="2"/>
        <v>1</v>
      </c>
      <c r="M59" s="28"/>
    </row>
    <row r="60" spans="1:13" ht="25.5">
      <c r="A60" s="15">
        <v>3581</v>
      </c>
      <c r="B60" s="4" t="s">
        <v>61</v>
      </c>
      <c r="C60" s="9">
        <v>61526.18</v>
      </c>
      <c r="D60" s="16">
        <v>33033.589999999997</v>
      </c>
      <c r="E60" s="16"/>
      <c r="F60" s="9">
        <f t="shared" si="0"/>
        <v>94559.76999999999</v>
      </c>
      <c r="G60" s="16">
        <v>94559.77</v>
      </c>
      <c r="H60" s="16">
        <v>94559.77</v>
      </c>
      <c r="I60" s="16">
        <v>94559.77</v>
      </c>
      <c r="J60" s="16">
        <f t="shared" si="1"/>
        <v>0</v>
      </c>
      <c r="K60" s="25">
        <f t="shared" si="2"/>
        <v>1.0000000000000002</v>
      </c>
      <c r="M60" s="28"/>
    </row>
    <row r="61" spans="1:13" ht="25.5">
      <c r="A61" s="15">
        <v>3591</v>
      </c>
      <c r="B61" s="4" t="s">
        <v>45</v>
      </c>
      <c r="C61" s="9">
        <v>40000</v>
      </c>
      <c r="D61" s="17"/>
      <c r="E61" s="17">
        <v>24300</v>
      </c>
      <c r="F61" s="9">
        <f t="shared" si="0"/>
        <v>15700</v>
      </c>
      <c r="G61" s="17">
        <v>15700</v>
      </c>
      <c r="H61" s="17">
        <v>15700</v>
      </c>
      <c r="I61" s="17">
        <v>15700</v>
      </c>
      <c r="J61" s="16">
        <f t="shared" si="1"/>
        <v>0</v>
      </c>
      <c r="K61" s="25">
        <f t="shared" si="2"/>
        <v>1</v>
      </c>
      <c r="M61" s="28"/>
    </row>
    <row r="62" spans="1:13" ht="51">
      <c r="A62" s="15">
        <v>3661</v>
      </c>
      <c r="B62" s="4" t="s">
        <v>46</v>
      </c>
      <c r="C62" s="9">
        <v>216500</v>
      </c>
      <c r="D62" s="16"/>
      <c r="E62" s="16">
        <v>4500</v>
      </c>
      <c r="F62" s="9">
        <f t="shared" si="0"/>
        <v>212000</v>
      </c>
      <c r="G62" s="16">
        <v>212000</v>
      </c>
      <c r="H62" s="16">
        <v>212000</v>
      </c>
      <c r="I62" s="16">
        <v>212000</v>
      </c>
      <c r="J62" s="16">
        <f t="shared" si="1"/>
        <v>0</v>
      </c>
      <c r="K62" s="25">
        <f t="shared" si="2"/>
        <v>1</v>
      </c>
      <c r="M62" s="28"/>
    </row>
    <row r="63" spans="1:13">
      <c r="A63" s="15">
        <v>3721</v>
      </c>
      <c r="B63" s="4" t="s">
        <v>47</v>
      </c>
      <c r="C63" s="9">
        <v>57048.72</v>
      </c>
      <c r="D63" s="17"/>
      <c r="E63" s="17">
        <v>20067.41</v>
      </c>
      <c r="F63" s="9">
        <f t="shared" si="0"/>
        <v>36981.31</v>
      </c>
      <c r="G63" s="17">
        <v>36981.31</v>
      </c>
      <c r="H63" s="17">
        <v>36981.31</v>
      </c>
      <c r="I63" s="17">
        <v>36981.31</v>
      </c>
      <c r="J63" s="16">
        <f t="shared" si="1"/>
        <v>0</v>
      </c>
      <c r="K63" s="25">
        <f t="shared" si="2"/>
        <v>1</v>
      </c>
      <c r="M63" s="28"/>
    </row>
    <row r="64" spans="1:13">
      <c r="A64" s="15">
        <v>3751</v>
      </c>
      <c r="B64" s="4" t="s">
        <v>48</v>
      </c>
      <c r="C64" s="9">
        <v>149599.06</v>
      </c>
      <c r="D64" s="17"/>
      <c r="E64" s="17">
        <v>24094.01</v>
      </c>
      <c r="F64" s="9">
        <f t="shared" si="0"/>
        <v>125505.05</v>
      </c>
      <c r="G64" s="17">
        <v>125505.05</v>
      </c>
      <c r="H64" s="17">
        <v>125505.05</v>
      </c>
      <c r="I64" s="17">
        <v>125505.05</v>
      </c>
      <c r="J64" s="16">
        <f t="shared" si="1"/>
        <v>0</v>
      </c>
      <c r="K64" s="25">
        <f t="shared" si="2"/>
        <v>1</v>
      </c>
      <c r="M64" s="28"/>
    </row>
    <row r="65" spans="1:13">
      <c r="A65" s="15">
        <v>3921</v>
      </c>
      <c r="B65" s="4" t="s">
        <v>62</v>
      </c>
      <c r="C65" s="9">
        <v>4000</v>
      </c>
      <c r="D65" s="17"/>
      <c r="E65" s="17">
        <v>4000</v>
      </c>
      <c r="F65" s="9">
        <f t="shared" si="0"/>
        <v>0</v>
      </c>
      <c r="G65" s="17">
        <v>0</v>
      </c>
      <c r="H65" s="17">
        <v>0</v>
      </c>
      <c r="I65" s="17">
        <v>0</v>
      </c>
      <c r="J65" s="16">
        <f t="shared" si="1"/>
        <v>0</v>
      </c>
      <c r="K65" s="27" t="s">
        <v>82</v>
      </c>
      <c r="M65" s="28"/>
    </row>
    <row r="66" spans="1:13" ht="38.25">
      <c r="A66" s="15">
        <v>3924</v>
      </c>
      <c r="B66" s="4" t="s">
        <v>49</v>
      </c>
      <c r="C66" s="9">
        <v>51000</v>
      </c>
      <c r="D66" s="16">
        <v>9011</v>
      </c>
      <c r="E66" s="16"/>
      <c r="F66" s="9">
        <f t="shared" si="0"/>
        <v>60011</v>
      </c>
      <c r="G66" s="16">
        <v>60011</v>
      </c>
      <c r="H66" s="16">
        <v>60011</v>
      </c>
      <c r="I66" s="16">
        <v>60011</v>
      </c>
      <c r="J66" s="16">
        <f t="shared" si="1"/>
        <v>0</v>
      </c>
      <c r="K66" s="25">
        <f t="shared" si="2"/>
        <v>1</v>
      </c>
      <c r="M66" s="28"/>
    </row>
    <row r="67" spans="1:13">
      <c r="A67" s="15">
        <v>3926</v>
      </c>
      <c r="B67" s="4" t="s">
        <v>63</v>
      </c>
      <c r="C67" s="9">
        <v>0</v>
      </c>
      <c r="D67" s="16">
        <v>3084</v>
      </c>
      <c r="E67" s="16"/>
      <c r="F67" s="9">
        <f t="shared" si="0"/>
        <v>3084</v>
      </c>
      <c r="G67" s="16">
        <v>3084</v>
      </c>
      <c r="H67" s="16">
        <v>3084</v>
      </c>
      <c r="I67" s="16">
        <v>3084</v>
      </c>
      <c r="J67" s="16">
        <f t="shared" si="1"/>
        <v>0</v>
      </c>
      <c r="K67" s="25">
        <f t="shared" si="2"/>
        <v>1</v>
      </c>
      <c r="M67" s="28"/>
    </row>
    <row r="68" spans="1:13">
      <c r="A68" s="15">
        <v>3927</v>
      </c>
      <c r="B68" s="4" t="s">
        <v>64</v>
      </c>
      <c r="C68" s="9">
        <v>0</v>
      </c>
      <c r="D68" s="16">
        <v>7751.88</v>
      </c>
      <c r="E68" s="16"/>
      <c r="F68" s="9">
        <f t="shared" si="0"/>
        <v>7751.88</v>
      </c>
      <c r="G68" s="16">
        <v>7751.88</v>
      </c>
      <c r="H68" s="16">
        <v>7751.88</v>
      </c>
      <c r="I68" s="16">
        <v>7751.88</v>
      </c>
      <c r="J68" s="16">
        <f t="shared" si="1"/>
        <v>0</v>
      </c>
      <c r="K68" s="25">
        <f t="shared" si="2"/>
        <v>1</v>
      </c>
      <c r="M68" s="28"/>
    </row>
    <row r="69" spans="1:13" ht="25.5">
      <c r="A69" s="15">
        <v>3951</v>
      </c>
      <c r="B69" s="4" t="s">
        <v>65</v>
      </c>
      <c r="C69" s="9">
        <v>6000</v>
      </c>
      <c r="D69" s="16">
        <v>13719.22</v>
      </c>
      <c r="E69" s="16"/>
      <c r="F69" s="9">
        <f t="shared" si="0"/>
        <v>19719.22</v>
      </c>
      <c r="G69" s="16">
        <v>15226</v>
      </c>
      <c r="H69" s="16">
        <v>15226</v>
      </c>
      <c r="I69" s="16">
        <v>15226</v>
      </c>
      <c r="J69" s="16">
        <f t="shared" si="1"/>
        <v>4493.2200000000012</v>
      </c>
      <c r="K69" s="25">
        <f t="shared" si="2"/>
        <v>0.77214007450598954</v>
      </c>
      <c r="M69" s="28"/>
    </row>
    <row r="70" spans="1:13" ht="38.25">
      <c r="A70" s="15">
        <v>3981</v>
      </c>
      <c r="B70" s="4" t="s">
        <v>50</v>
      </c>
      <c r="C70" s="9">
        <v>136860.38</v>
      </c>
      <c r="D70" s="16"/>
      <c r="E70" s="16">
        <v>1211.3800000000001</v>
      </c>
      <c r="F70" s="9">
        <f t="shared" si="0"/>
        <v>135649</v>
      </c>
      <c r="G70" s="16">
        <v>135649</v>
      </c>
      <c r="H70" s="16">
        <v>135649</v>
      </c>
      <c r="I70" s="16">
        <v>135649</v>
      </c>
      <c r="J70" s="16">
        <f t="shared" si="1"/>
        <v>0</v>
      </c>
      <c r="K70" s="25">
        <f t="shared" si="2"/>
        <v>1</v>
      </c>
      <c r="M70" s="28"/>
    </row>
    <row r="71" spans="1:13">
      <c r="A71" s="15">
        <v>3991</v>
      </c>
      <c r="B71" s="4" t="s">
        <v>75</v>
      </c>
      <c r="C71" s="9">
        <v>0</v>
      </c>
      <c r="D71" s="16">
        <v>2073.2800000000002</v>
      </c>
      <c r="E71" s="16"/>
      <c r="F71" s="9">
        <f t="shared" si="0"/>
        <v>2073.2800000000002</v>
      </c>
      <c r="G71" s="16">
        <v>2073.2800000000002</v>
      </c>
      <c r="H71" s="16">
        <v>2073.2800000000002</v>
      </c>
      <c r="I71" s="16">
        <v>2073.2800000000002</v>
      </c>
      <c r="J71" s="16">
        <f t="shared" si="1"/>
        <v>0</v>
      </c>
      <c r="K71" s="25">
        <f t="shared" si="2"/>
        <v>1</v>
      </c>
      <c r="M71" s="28"/>
    </row>
    <row r="72" spans="1:13">
      <c r="A72" s="15">
        <v>5111</v>
      </c>
      <c r="B72" s="4" t="s">
        <v>66</v>
      </c>
      <c r="C72" s="9">
        <v>10000</v>
      </c>
      <c r="D72" s="16">
        <v>34610.769999999997</v>
      </c>
      <c r="E72" s="16"/>
      <c r="F72" s="9">
        <f t="shared" si="0"/>
        <v>44610.77</v>
      </c>
      <c r="G72" s="16">
        <v>36210.75</v>
      </c>
      <c r="H72" s="16">
        <v>36210.75</v>
      </c>
      <c r="I72" s="16">
        <v>36210.75</v>
      </c>
      <c r="J72" s="16">
        <f t="shared" si="1"/>
        <v>8400.0199999999968</v>
      </c>
      <c r="K72" s="25">
        <f t="shared" si="2"/>
        <v>0.81170421402724058</v>
      </c>
      <c r="M72" s="28"/>
    </row>
    <row r="73" spans="1:13" ht="25.5">
      <c r="A73" s="15">
        <v>5121</v>
      </c>
      <c r="B73" s="4" t="s">
        <v>76</v>
      </c>
      <c r="C73" s="9">
        <v>0</v>
      </c>
      <c r="D73" s="16">
        <v>134637.38</v>
      </c>
      <c r="E73" s="16"/>
      <c r="F73" s="9">
        <f t="shared" si="0"/>
        <v>134637.38</v>
      </c>
      <c r="G73" s="16">
        <v>134637.38</v>
      </c>
      <c r="H73" s="16">
        <v>134637.38</v>
      </c>
      <c r="I73" s="16">
        <v>134637.38</v>
      </c>
      <c r="J73" s="16">
        <f t="shared" si="1"/>
        <v>0</v>
      </c>
      <c r="K73" s="25">
        <f t="shared" si="2"/>
        <v>1</v>
      </c>
      <c r="M73" s="28"/>
    </row>
    <row r="74" spans="1:13" ht="25.5">
      <c r="A74" s="15">
        <v>5151</v>
      </c>
      <c r="B74" s="4" t="s">
        <v>76</v>
      </c>
      <c r="C74" s="9">
        <v>10000</v>
      </c>
      <c r="D74" s="16"/>
      <c r="E74" s="16">
        <v>10000</v>
      </c>
      <c r="F74" s="9">
        <f t="shared" si="0"/>
        <v>0</v>
      </c>
      <c r="G74" s="16">
        <v>0</v>
      </c>
      <c r="H74" s="16">
        <v>0</v>
      </c>
      <c r="I74" s="16">
        <v>0</v>
      </c>
      <c r="J74" s="16">
        <f t="shared" si="1"/>
        <v>0</v>
      </c>
      <c r="K74" s="25">
        <v>0</v>
      </c>
      <c r="M74" s="28"/>
    </row>
    <row r="75" spans="1:13">
      <c r="A75" s="15">
        <v>5191</v>
      </c>
      <c r="B75" s="4" t="s">
        <v>67</v>
      </c>
      <c r="C75" s="9">
        <v>0</v>
      </c>
      <c r="D75" s="16">
        <v>48861.47</v>
      </c>
      <c r="E75" s="16"/>
      <c r="F75" s="9">
        <f t="shared" si="0"/>
        <v>48861.47</v>
      </c>
      <c r="G75" s="16">
        <v>48861.47</v>
      </c>
      <c r="H75" s="16">
        <v>48861.47</v>
      </c>
      <c r="I75" s="16">
        <v>48861.47</v>
      </c>
      <c r="J75" s="16">
        <f t="shared" si="1"/>
        <v>0</v>
      </c>
      <c r="K75" s="25">
        <f t="shared" ref="K75:K80" si="3">+I75/F75</f>
        <v>1</v>
      </c>
      <c r="M75" s="28"/>
    </row>
    <row r="76" spans="1:13" ht="25.5">
      <c r="A76" s="15">
        <v>5211</v>
      </c>
      <c r="B76" s="4" t="s">
        <v>77</v>
      </c>
      <c r="C76" s="9">
        <v>0</v>
      </c>
      <c r="D76" s="16">
        <v>38741</v>
      </c>
      <c r="E76" s="16"/>
      <c r="F76" s="9">
        <f t="shared" si="0"/>
        <v>38741</v>
      </c>
      <c r="G76" s="16">
        <v>38741</v>
      </c>
      <c r="H76" s="16">
        <v>38741</v>
      </c>
      <c r="I76" s="16">
        <v>38741</v>
      </c>
      <c r="J76" s="16">
        <f t="shared" si="1"/>
        <v>0</v>
      </c>
      <c r="K76" s="25">
        <f t="shared" si="3"/>
        <v>1</v>
      </c>
      <c r="M76" s="28"/>
    </row>
    <row r="77" spans="1:13" ht="25.5">
      <c r="A77" s="15">
        <v>5231</v>
      </c>
      <c r="B77" s="4" t="s">
        <v>78</v>
      </c>
      <c r="C77" s="9">
        <v>0</v>
      </c>
      <c r="D77" s="16">
        <v>56653.3</v>
      </c>
      <c r="E77" s="16"/>
      <c r="F77" s="9">
        <f t="shared" si="0"/>
        <v>56653.3</v>
      </c>
      <c r="G77" s="16">
        <v>56653.3</v>
      </c>
      <c r="H77" s="16">
        <v>56653.3</v>
      </c>
      <c r="I77" s="16">
        <v>56653.3</v>
      </c>
      <c r="J77" s="16">
        <f t="shared" ref="J77:J80" si="4">+F77-G77</f>
        <v>0</v>
      </c>
      <c r="K77" s="25">
        <f t="shared" si="3"/>
        <v>1</v>
      </c>
      <c r="M77" s="28"/>
    </row>
    <row r="78" spans="1:13" ht="24.75" customHeight="1">
      <c r="A78" s="15">
        <v>5291</v>
      </c>
      <c r="B78" s="4" t="s">
        <v>81</v>
      </c>
      <c r="C78" s="18">
        <v>0</v>
      </c>
      <c r="D78" s="18">
        <v>221322.3</v>
      </c>
      <c r="E78" s="18"/>
      <c r="F78" s="18">
        <f t="shared" si="0"/>
        <v>221322.3</v>
      </c>
      <c r="G78" s="18">
        <v>221322.3</v>
      </c>
      <c r="H78" s="18">
        <v>221322.3</v>
      </c>
      <c r="I78" s="18">
        <v>221322.3</v>
      </c>
      <c r="J78" s="16">
        <f t="shared" si="4"/>
        <v>0</v>
      </c>
      <c r="K78" s="25">
        <f t="shared" si="3"/>
        <v>1</v>
      </c>
      <c r="M78" s="28"/>
    </row>
    <row r="79" spans="1:13" ht="25.5">
      <c r="A79" s="15">
        <v>5651</v>
      </c>
      <c r="B79" s="4" t="s">
        <v>68</v>
      </c>
      <c r="C79" s="9">
        <v>0</v>
      </c>
      <c r="D79" s="16">
        <v>3095.25</v>
      </c>
      <c r="E79" s="16"/>
      <c r="F79" s="9">
        <f t="shared" si="0"/>
        <v>3095.25</v>
      </c>
      <c r="G79" s="16">
        <v>3095.25</v>
      </c>
      <c r="H79" s="16">
        <v>3095.25</v>
      </c>
      <c r="I79" s="16">
        <v>3095.25</v>
      </c>
      <c r="J79" s="16">
        <f t="shared" si="4"/>
        <v>0</v>
      </c>
      <c r="K79" s="25">
        <f t="shared" si="3"/>
        <v>1</v>
      </c>
      <c r="M79" s="28"/>
    </row>
    <row r="80" spans="1:13" ht="38.25">
      <c r="A80" s="15">
        <v>5661</v>
      </c>
      <c r="B80" s="4" t="s">
        <v>69</v>
      </c>
      <c r="C80" s="9">
        <v>0</v>
      </c>
      <c r="D80" s="16">
        <v>3514</v>
      </c>
      <c r="E80" s="16"/>
      <c r="F80" s="9">
        <f t="shared" si="0"/>
        <v>3514</v>
      </c>
      <c r="G80" s="16">
        <v>3514</v>
      </c>
      <c r="H80" s="16">
        <v>3514</v>
      </c>
      <c r="I80" s="16">
        <v>3514</v>
      </c>
      <c r="J80" s="16">
        <f t="shared" si="4"/>
        <v>0</v>
      </c>
      <c r="K80" s="25">
        <f t="shared" si="3"/>
        <v>1</v>
      </c>
      <c r="M80" s="28"/>
    </row>
    <row r="81" spans="1:11" ht="39.75" customHeight="1">
      <c r="A81" s="21"/>
      <c r="B81" s="22" t="s">
        <v>83</v>
      </c>
      <c r="C81" s="23">
        <f t="shared" ref="C81:J81" si="5">SUM(C8:C80)</f>
        <v>2634798.69</v>
      </c>
      <c r="D81" s="23">
        <f t="shared" si="5"/>
        <v>1456312.76</v>
      </c>
      <c r="E81" s="23">
        <f t="shared" si="5"/>
        <v>338914.28</v>
      </c>
      <c r="F81" s="23">
        <f t="shared" si="5"/>
        <v>3752197.169999999</v>
      </c>
      <c r="G81" s="23">
        <f t="shared" si="5"/>
        <v>3665169.2699999996</v>
      </c>
      <c r="H81" s="23">
        <f t="shared" si="5"/>
        <v>3665169.2699999996</v>
      </c>
      <c r="I81" s="23">
        <f t="shared" si="5"/>
        <v>3665169.2699999996</v>
      </c>
      <c r="J81" s="23">
        <f t="shared" si="5"/>
        <v>87027.899999999936</v>
      </c>
      <c r="K81" s="26">
        <f>+I81/F81</f>
        <v>0.97680614955530187</v>
      </c>
    </row>
    <row r="82" spans="1:11">
      <c r="A82" s="1"/>
      <c r="B82" s="1"/>
      <c r="C82" s="1"/>
      <c r="D82" s="1"/>
      <c r="E82" s="1"/>
      <c r="F82" s="5"/>
      <c r="G82" s="6"/>
      <c r="H82" s="5"/>
      <c r="I82" s="1"/>
      <c r="J82" s="1"/>
    </row>
    <row r="83" spans="1:11">
      <c r="D83" s="2"/>
    </row>
  </sheetData>
  <mergeCells count="8">
    <mergeCell ref="A53:B53"/>
    <mergeCell ref="A6:K6"/>
    <mergeCell ref="A7:K7"/>
    <mergeCell ref="A5:B5"/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POA_FTM_2024_PROYECTO.xlsx</dc:title>
  <dc:creator>Pc1</dc:creator>
  <cp:lastModifiedBy>Contabilidad_I .</cp:lastModifiedBy>
  <cp:lastPrinted>2026-01-30T19:14:27Z</cp:lastPrinted>
  <dcterms:created xsi:type="dcterms:W3CDTF">2024-09-27T17:57:12Z</dcterms:created>
  <dcterms:modified xsi:type="dcterms:W3CDTF">2026-04-08T20:23:39Z</dcterms:modified>
</cp:coreProperties>
</file>